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7260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<sst xmlns="http://schemas.openxmlformats.org/spreadsheetml/2006/main" count="300" uniqueCount="142">
  <si>
    <t>тыс. руб.</t>
  </si>
  <si>
    <t>Наименование главных распорядителей, получателей бюджетных средств и наименования показателей бюджетной классификации</t>
  </si>
  <si>
    <t>Раздел подраздел</t>
  </si>
  <si>
    <t>Целевая статья</t>
  </si>
  <si>
    <t>Вид расходов</t>
  </si>
  <si>
    <t>Коммунальное хозяйство</t>
  </si>
  <si>
    <t>Резервные фонды</t>
  </si>
  <si>
    <t>ОБЩЕГОСУДАРСТВЕННЫЕ ВОПРОСЫ</t>
  </si>
  <si>
    <t>0100</t>
  </si>
  <si>
    <t>Руководство и управление в сфере установленных функций</t>
  </si>
  <si>
    <t>Центральный аппарат</t>
  </si>
  <si>
    <t>0104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</si>
  <si>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</si>
  <si>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</si>
  <si>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0400</t>
  </si>
  <si>
    <t>ЖИЛИЩНО-КОММУНАЛЬНОЕ ХОЗЯЙСТВО</t>
  </si>
  <si>
    <t>0500</t>
  </si>
  <si>
    <t>0502</t>
  </si>
  <si>
    <t>Культура</t>
  </si>
  <si>
    <t>КУЛЬТУРА,КИНЕМАТОГРАФИЯ,СРЕДСТВА МАССОВОЙ ИНФОРМАЦИИ</t>
  </si>
  <si>
    <t>0800</t>
  </si>
  <si>
    <t>0801</t>
  </si>
  <si>
    <t>4420000</t>
  </si>
  <si>
    <t>Обеспечение деятельности подведомственных учреждений</t>
  </si>
  <si>
    <t>Спорт и физическая культура</t>
  </si>
  <si>
    <t>0113</t>
  </si>
  <si>
    <t>0700000</t>
  </si>
  <si>
    <t>Резервные фонды органов местного самоуправления</t>
  </si>
  <si>
    <t>184</t>
  </si>
  <si>
    <t>Другие вопросы в области национальной экономики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</si>
  <si>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</si>
  <si>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</si>
  <si>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бедствий,гражданская оборона</t>
  </si>
  <si>
    <t>0309</t>
  </si>
  <si>
    <t>Участие в предупреждении и ликвидации последствий чрезвычайных ситуаций в границах поселения</t>
  </si>
  <si>
    <t>2180000</t>
  </si>
  <si>
    <t>Обеспечение противопожарной безопасности</t>
  </si>
  <si>
    <t>0310</t>
  </si>
  <si>
    <t>0501</t>
  </si>
  <si>
    <t>3500000</t>
  </si>
  <si>
    <t>Сельский дом культуры</t>
  </si>
  <si>
    <t>4400000</t>
  </si>
  <si>
    <t>Библиотека</t>
  </si>
  <si>
    <t>Итого расходов  бюджета сельсовета</t>
  </si>
  <si>
    <t>Функционирование высшего должностного лица субъекта РФ и органа местного самоуправления</t>
  </si>
  <si>
    <t>0102</t>
  </si>
  <si>
    <t>Глава муниципального образования</t>
  </si>
  <si>
    <t>Другие вопросы в области  жилищно-коммунального хозяйства</t>
  </si>
  <si>
    <t>Жилищное хозяйство</t>
  </si>
  <si>
    <t>2470000</t>
  </si>
  <si>
    <t>5120000</t>
  </si>
  <si>
    <t>НАЦИОНАЛЬНАЯ ОБОРОНА</t>
  </si>
  <si>
    <t>Осуществление полномочий по первичному воинскому учету на территории,где отсутствуют военные комиссариаты</t>
  </si>
  <si>
    <t>0020300</t>
  </si>
  <si>
    <t>500</t>
  </si>
  <si>
    <t>Выполнение функций органами местного самоуправления</t>
  </si>
  <si>
    <t>0020000</t>
  </si>
  <si>
    <t>0020400</t>
  </si>
  <si>
    <t>000</t>
  </si>
  <si>
    <t>0112</t>
  </si>
  <si>
    <t>Прочие расходы</t>
  </si>
  <si>
    <t>0700500</t>
  </si>
  <si>
    <t>013</t>
  </si>
  <si>
    <t>0200</t>
  </si>
  <si>
    <t>Мобилизационная и вневойсковая подготовка</t>
  </si>
  <si>
    <t>0203</t>
  </si>
  <si>
    <t>0000000</t>
  </si>
  <si>
    <t>0013600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</si>
  <si>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</si>
  <si>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</si>
  <si>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014</t>
  </si>
  <si>
    <t>Реализация других функций, связанных с обеспечением национальной безопасности и правоохранительной деятельности</t>
  </si>
  <si>
    <t>Выполнение функций бюджетными учреждениями</t>
  </si>
  <si>
    <t>2479900</t>
  </si>
  <si>
    <t>001</t>
  </si>
  <si>
    <t>0412</t>
  </si>
  <si>
    <t>Мероприятия в области строительства, архитектуры и градостроительства</t>
  </si>
  <si>
    <t>3380000</t>
  </si>
  <si>
    <t>Капитальный ремонт государственного жилищного фонда субъектов Российской Федерации  и муниципального жилищного фонда</t>
  </si>
  <si>
    <t>Поддержка жилищного хозяйства</t>
  </si>
  <si>
    <t>3500200</t>
  </si>
  <si>
    <t>Благоустройство</t>
  </si>
  <si>
    <t>0503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</si>
  <si>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</si>
  <si>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</si>
  <si>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</si>
  <si>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поселений в рамках благоустройства</t>
  </si>
  <si>
    <t>6000200</t>
  </si>
  <si>
    <t>Прочие мероприятия по благоустройству поселений</t>
  </si>
  <si>
    <t>6000500</t>
  </si>
  <si>
    <t>0505</t>
  </si>
  <si>
    <t>0029900</t>
  </si>
  <si>
    <t>4409900</t>
  </si>
  <si>
    <t>4429900</t>
  </si>
  <si>
    <t>0908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</si>
  <si>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</si>
  <si>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</si>
  <si>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Выполнение функций государственными органами</t>
  </si>
  <si>
    <t>5129700</t>
  </si>
  <si>
    <t>012</t>
  </si>
  <si>
    <t>Другие межбюджетные трансферты</t>
  </si>
  <si>
    <t>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</si>
  <si>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</si>
  <si>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Иные межбюджетные трансферты</t>
  </si>
  <si>
    <t>1104</t>
  </si>
  <si>
    <t>5210600</t>
  </si>
  <si>
    <t>017</t>
  </si>
  <si>
    <t>5210000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</si>
  <si>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</si>
  <si>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</si>
  <si>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4500000</t>
  </si>
  <si>
    <t>4500600</t>
  </si>
  <si>
    <t>3510500</t>
  </si>
  <si>
    <t>Мероприятия в области землеустройства и землепользования</t>
  </si>
  <si>
    <t>340030</t>
  </si>
  <si>
    <t>6000400</t>
  </si>
  <si>
    <t>Содержание мест захоронения</t>
  </si>
  <si>
    <t>Другие общегосударственные вопросы</t>
  </si>
  <si>
    <t>0114</t>
  </si>
  <si>
    <t>Другие вопросы в области национальной безопасности и правоохранительной деятельности</t>
  </si>
  <si>
    <t>Реализация КЦП "Пожарноая безопасность в Красноярском крае"</t>
  </si>
  <si>
    <t>5224801</t>
  </si>
  <si>
    <t>Водные ресурсы</t>
  </si>
  <si>
    <t>Мероприятия в области использования охраны водных объектов и гидротехнических сооружений</t>
  </si>
  <si>
    <t>0406</t>
  </si>
  <si>
    <t>2819900</t>
  </si>
  <si>
    <t xml:space="preserve">Внебюджетная деятельность </t>
  </si>
  <si>
    <t>810</t>
  </si>
  <si>
    <t>0107</t>
  </si>
  <si>
    <t>0200002</t>
  </si>
  <si>
    <t>097</t>
  </si>
  <si>
    <t>Выборы в органы местного самоуправления</t>
  </si>
  <si>
    <t>Администрация Громадского сельсовета</t>
  </si>
  <si>
    <t>2012г     Сумма</t>
  </si>
  <si>
    <t>0111</t>
  </si>
  <si>
    <t>1403</t>
  </si>
  <si>
    <t>Прочие межбюджетные трансферты бюджетам субъектов РФ и муниципальных образаний общего характера</t>
  </si>
  <si>
    <t>Массовый спорт</t>
  </si>
  <si>
    <t>2013г     Сумма</t>
  </si>
  <si>
    <t>1105</t>
  </si>
  <si>
    <t>Распределение расходов бюджета Громадского сельсовета по разделам иподразделам классификации расходов  бюджетов РФ на 2012 год плановый период 2013- 2014 гг.</t>
  </si>
  <si>
    <t>Приложение №5
к решению Громадского сельского
 Совета депутатов  №20 от 26.12.12г.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</si>
</sst>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0"/>
      <color indexed="8"/>
      <name val="Times New Roman Cyr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8"/>
      <name val="Times New Roman Cyr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 Cyr"/>
      <family val="1"/>
    </font>
    <font>
      <i/>
      <sz val="10"/>
      <name val="Times New Roman"/>
      <family val="1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i/>
      <sz val="10"/>
      <color indexed="8"/>
      <name val="Times New Roman Cyr"/>
      <family val="0"/>
    </font>
    <font>
      <sz val="10"/>
      <color indexed="8"/>
      <name val="Times New Roman Cyr"/>
      <family val="0"/>
    </font>
    <font>
      <b/>
      <i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6" fontId="7" fillId="0" borderId="0" xfId="0" applyNumberFormat="1" applyFont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176" fontId="10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2" fillId="24" borderId="10" xfId="0" applyFont="1" applyFill="1" applyBorder="1" applyAlignment="1">
      <alignment vertical="center" wrapText="1"/>
    </xf>
    <xf numFmtId="49" fontId="15" fillId="24" borderId="10" xfId="0" applyNumberFormat="1" applyFont="1" applyFill="1" applyBorder="1" applyAlignment="1">
      <alignment horizontal="center" vertical="center" wrapText="1"/>
    </xf>
    <xf numFmtId="2" fontId="16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25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2" fontId="14" fillId="24" borderId="10" xfId="0" applyNumberFormat="1" applyFont="1" applyFill="1" applyBorder="1" applyAlignment="1">
      <alignment horizontal="center" vertical="center" wrapText="1"/>
    </xf>
    <xf numFmtId="2" fontId="29" fillId="25" borderId="10" xfId="0" applyNumberFormat="1" applyFont="1" applyFill="1" applyBorder="1" applyAlignment="1">
      <alignment horizontal="left" vertical="center" wrapText="1"/>
    </xf>
    <xf numFmtId="2" fontId="21" fillId="25" borderId="10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Alignment="1">
      <alignment horizontal="right"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="75" zoomScaleNormal="75" zoomScaleSheetLayoutView="75" zoomScalePageLayoutView="0" workbookViewId="0" topLeftCell="A1">
      <selection activeCell="A2" sqref="A2:G2"/>
    </sheetView>
  </sheetViews>
  <sheetFormatPr defaultColWidth="9.00390625" defaultRowHeight="12.75"/>
  <cols>
    <col min="1" max="1" width="77.75390625" style="3" customWidth="1"/>
    <col min="2" max="2" width="12.00390625" style="9" customWidth="1"/>
    <col min="3" max="3" width="12.00390625" style="9" hidden="1" customWidth="1"/>
    <col min="4" max="4" width="13.00390625" style="9" hidden="1" customWidth="1"/>
    <col min="5" max="5" width="28.625" style="7" customWidth="1"/>
    <col min="6" max="6" width="12.125" style="7" hidden="1" customWidth="1"/>
    <col min="7" max="7" width="12.25390625" style="7" hidden="1" customWidth="1"/>
    <col min="8" max="10" width="9.125" style="7" customWidth="1"/>
  </cols>
  <sheetData>
    <row r="1" spans="3:7" ht="77.25" customHeight="1">
      <c r="C1" s="10"/>
      <c r="D1" s="10"/>
      <c r="E1" s="67" t="s">
        <v>141</v>
      </c>
      <c r="F1" s="67"/>
      <c r="G1" s="67"/>
    </row>
    <row r="2" spans="1:7" ht="39.75" customHeight="1">
      <c r="A2" s="69" t="s">
        <v>140</v>
      </c>
      <c r="B2" s="69"/>
      <c r="C2" s="69"/>
      <c r="D2" s="69"/>
      <c r="E2" s="69"/>
      <c r="F2" s="69"/>
      <c r="G2" s="69"/>
    </row>
    <row r="3" spans="1:7" ht="15.75">
      <c r="A3" s="68" t="s">
        <v>0</v>
      </c>
      <c r="B3" s="68"/>
      <c r="C3" s="68"/>
      <c r="D3" s="68"/>
      <c r="E3" s="68"/>
      <c r="F3" s="68"/>
      <c r="G3" s="68"/>
    </row>
    <row r="4" spans="1:10" s="1" customFormat="1" ht="45.75" customHeight="1">
      <c r="A4" s="14" t="s">
        <v>1</v>
      </c>
      <c r="B4" s="15" t="s">
        <v>2</v>
      </c>
      <c r="C4" s="15" t="s">
        <v>3</v>
      </c>
      <c r="D4" s="15" t="s">
        <v>4</v>
      </c>
      <c r="E4" s="13" t="s">
        <v>133</v>
      </c>
      <c r="F4" s="13" t="s">
        <v>133</v>
      </c>
      <c r="G4" s="13" t="s">
        <v>138</v>
      </c>
      <c r="H4" s="6"/>
      <c r="I4" s="6"/>
      <c r="J4" s="6"/>
    </row>
    <row r="5" spans="1:10" s="4" customFormat="1" ht="34.5" customHeight="1">
      <c r="A5" s="17" t="s">
        <v>132</v>
      </c>
      <c r="B5" s="18"/>
      <c r="C5" s="18"/>
      <c r="D5" s="18"/>
      <c r="E5" s="19"/>
      <c r="F5" s="19"/>
      <c r="G5" s="19"/>
      <c r="H5" s="7"/>
      <c r="I5" s="7"/>
      <c r="J5" s="7"/>
    </row>
    <row r="6" spans="1:10" s="5" customFormat="1" ht="20.25" customHeight="1">
      <c r="A6" s="20" t="s">
        <v>7</v>
      </c>
      <c r="B6" s="21" t="s">
        <v>8</v>
      </c>
      <c r="C6" s="22"/>
      <c r="D6" s="22"/>
      <c r="E6" s="23">
        <f>E7+E10+E15+E21</f>
        <v>3514.4100000000003</v>
      </c>
      <c r="F6" s="23">
        <f>F7+F10+F15+F21</f>
        <v>2910.8499999999995</v>
      </c>
      <c r="G6" s="23">
        <f>G7+G10+G15+G21</f>
        <v>3112.8199999999997</v>
      </c>
      <c r="H6" s="7"/>
      <c r="I6" s="7"/>
      <c r="J6" s="7"/>
    </row>
    <row r="7" spans="1:10" s="5" customFormat="1" ht="27.75" customHeight="1">
      <c r="A7" s="24" t="s">
        <v>44</v>
      </c>
      <c r="B7" s="25" t="s">
        <v>45</v>
      </c>
      <c r="C7" s="26"/>
      <c r="D7" s="26"/>
      <c r="E7" s="27">
        <v>417.82</v>
      </c>
      <c r="F7" s="27">
        <v>353.46</v>
      </c>
      <c r="G7" s="27">
        <v>371.13</v>
      </c>
      <c r="H7" s="7"/>
      <c r="I7" s="7"/>
      <c r="J7" s="7"/>
    </row>
    <row r="8" spans="1:10" s="5" customFormat="1" ht="20.25" customHeight="1" hidden="1">
      <c r="A8" s="29" t="s">
        <v>46</v>
      </c>
      <c r="B8" s="30" t="s">
        <v>45</v>
      </c>
      <c r="C8" s="31" t="s">
        <v>53</v>
      </c>
      <c r="D8" s="31"/>
      <c r="E8" s="27">
        <f>E9</f>
        <v>316.6</v>
      </c>
      <c r="F8" s="27">
        <f>F9</f>
        <v>338.76</v>
      </c>
      <c r="G8" s="27">
        <f>G9</f>
        <v>362.48</v>
      </c>
      <c r="H8" s="7"/>
      <c r="I8" s="7"/>
      <c r="J8" s="7"/>
    </row>
    <row r="9" spans="1:10" s="5" customFormat="1" ht="17.25" customHeight="1" hidden="1">
      <c r="A9" s="29" t="s">
        <v>55</v>
      </c>
      <c r="B9" s="30" t="s">
        <v>45</v>
      </c>
      <c r="C9" s="31" t="s">
        <v>53</v>
      </c>
      <c r="D9" s="31" t="s">
        <v>54</v>
      </c>
      <c r="E9" s="27">
        <v>316.6</v>
      </c>
      <c r="F9" s="28">
        <v>338.76</v>
      </c>
      <c r="G9" s="28">
        <v>362.48</v>
      </c>
      <c r="H9" s="7"/>
      <c r="I9" s="7"/>
      <c r="J9" s="7"/>
    </row>
    <row r="10" spans="1:10" s="2" customFormat="1" ht="30.75" customHeight="1">
      <c r="A10" s="24" t="s">
        <v>12</v>
      </c>
      <c r="B10" s="32" t="s">
        <v>11</v>
      </c>
      <c r="C10" s="32"/>
      <c r="D10" s="32"/>
      <c r="E10" s="33">
        <v>2439.13</v>
      </c>
      <c r="F10" s="33">
        <v>1971.59</v>
      </c>
      <c r="G10" s="33">
        <v>2115.24</v>
      </c>
      <c r="H10" s="8"/>
      <c r="I10" s="8"/>
      <c r="J10" s="8"/>
    </row>
    <row r="11" spans="1:10" s="5" customFormat="1" ht="24.75" customHeight="1" hidden="1">
      <c r="A11" s="34" t="s">
        <v>9</v>
      </c>
      <c r="B11" s="35" t="s">
        <v>11</v>
      </c>
      <c r="C11" s="35" t="s">
        <v>56</v>
      </c>
      <c r="D11" s="36"/>
      <c r="E11" s="37">
        <f>SUM(E12:E12)</f>
        <v>1650.2</v>
      </c>
      <c r="F11" s="37">
        <f>SUM(F12:F12)</f>
        <v>1971.59</v>
      </c>
      <c r="G11" s="37">
        <f>SUM(G12:G12)</f>
        <v>2115.24</v>
      </c>
      <c r="H11" s="7"/>
      <c r="I11" s="7"/>
      <c r="J11" s="7"/>
    </row>
    <row r="12" spans="1:10" s="5" customFormat="1" ht="16.5" customHeight="1" hidden="1">
      <c r="A12" s="38" t="s">
        <v>10</v>
      </c>
      <c r="B12" s="39" t="s">
        <v>11</v>
      </c>
      <c r="C12" s="35" t="s">
        <v>57</v>
      </c>
      <c r="D12" s="40" t="s">
        <v>58</v>
      </c>
      <c r="E12" s="41">
        <f>E13</f>
        <v>1650.2</v>
      </c>
      <c r="F12" s="41">
        <f>F13</f>
        <v>1971.59</v>
      </c>
      <c r="G12" s="41">
        <f>G13</f>
        <v>2115.24</v>
      </c>
      <c r="H12" s="7"/>
      <c r="I12" s="7"/>
      <c r="J12" s="7"/>
    </row>
    <row r="13" spans="1:10" s="5" customFormat="1" ht="21" customHeight="1" hidden="1">
      <c r="A13" s="29" t="s">
        <v>55</v>
      </c>
      <c r="B13" s="39" t="s">
        <v>11</v>
      </c>
      <c r="C13" s="35" t="s">
        <v>57</v>
      </c>
      <c r="D13" s="40" t="s">
        <v>54</v>
      </c>
      <c r="E13" s="41">
        <v>1650.2</v>
      </c>
      <c r="F13" s="28">
        <v>1971.59</v>
      </c>
      <c r="G13" s="28">
        <v>2115.24</v>
      </c>
      <c r="H13" s="7"/>
      <c r="I13" s="7"/>
      <c r="J13" s="7"/>
    </row>
    <row r="14" spans="1:10" s="5" customFormat="1" ht="21" customHeight="1" hidden="1">
      <c r="A14" s="29" t="s">
        <v>131</v>
      </c>
      <c r="B14" s="32" t="s">
        <v>128</v>
      </c>
      <c r="C14" s="57" t="s">
        <v>129</v>
      </c>
      <c r="D14" s="42" t="s">
        <v>130</v>
      </c>
      <c r="E14" s="48">
        <v>110</v>
      </c>
      <c r="F14" s="23">
        <v>0</v>
      </c>
      <c r="G14" s="23">
        <v>0</v>
      </c>
      <c r="H14" s="7"/>
      <c r="I14" s="7"/>
      <c r="J14" s="7"/>
    </row>
    <row r="15" spans="1:10" s="2" customFormat="1" ht="18" customHeight="1">
      <c r="A15" s="24" t="s">
        <v>6</v>
      </c>
      <c r="B15" s="42" t="s">
        <v>134</v>
      </c>
      <c r="C15" s="32"/>
      <c r="D15" s="32"/>
      <c r="E15" s="33">
        <v>5</v>
      </c>
      <c r="F15" s="33">
        <v>5</v>
      </c>
      <c r="G15" s="33">
        <v>5</v>
      </c>
      <c r="H15" s="8"/>
      <c r="I15" s="8"/>
      <c r="J15" s="8"/>
    </row>
    <row r="16" spans="1:10" s="5" customFormat="1" ht="21.75" customHeight="1">
      <c r="A16" s="38" t="s">
        <v>27</v>
      </c>
      <c r="B16" s="36" t="s">
        <v>134</v>
      </c>
      <c r="C16" s="35" t="s">
        <v>61</v>
      </c>
      <c r="D16" s="35"/>
      <c r="E16" s="37">
        <f>SUM(E17)</f>
        <v>5</v>
      </c>
      <c r="F16" s="37">
        <f>SUM(F17)</f>
        <v>10</v>
      </c>
      <c r="G16" s="37">
        <f>SUM(G17)</f>
        <v>10</v>
      </c>
      <c r="H16" s="7"/>
      <c r="I16" s="7"/>
      <c r="J16" s="7"/>
    </row>
    <row r="17" spans="1:10" s="5" customFormat="1" ht="12.75" customHeight="1">
      <c r="A17" s="38" t="s">
        <v>60</v>
      </c>
      <c r="B17" s="40" t="s">
        <v>59</v>
      </c>
      <c r="C17" s="39" t="s">
        <v>61</v>
      </c>
      <c r="D17" s="39" t="s">
        <v>62</v>
      </c>
      <c r="E17" s="41">
        <v>5</v>
      </c>
      <c r="F17" s="28">
        <v>10</v>
      </c>
      <c r="G17" s="28">
        <v>10</v>
      </c>
      <c r="H17" s="7"/>
      <c r="I17" s="7"/>
      <c r="J17" s="7"/>
    </row>
    <row r="18" spans="1:10" s="2" customFormat="1" ht="15.75" hidden="1">
      <c r="A18" s="43" t="s">
        <v>6</v>
      </c>
      <c r="B18" s="22" t="s">
        <v>25</v>
      </c>
      <c r="C18" s="22"/>
      <c r="D18" s="22"/>
      <c r="E18" s="23">
        <f>SUM(E19)</f>
        <v>0</v>
      </c>
      <c r="F18" s="23">
        <f>E18*107/100</f>
        <v>0</v>
      </c>
      <c r="G18" s="23">
        <f>F18*106.8/100</f>
        <v>0</v>
      </c>
      <c r="H18" s="8"/>
      <c r="I18" s="8"/>
      <c r="J18" s="8"/>
    </row>
    <row r="19" spans="1:7" ht="15.75" hidden="1">
      <c r="A19" s="44" t="s">
        <v>6</v>
      </c>
      <c r="B19" s="45" t="s">
        <v>25</v>
      </c>
      <c r="C19" s="45" t="s">
        <v>26</v>
      </c>
      <c r="D19" s="46"/>
      <c r="E19" s="28">
        <f>SUM(E20)</f>
        <v>0</v>
      </c>
      <c r="F19" s="23">
        <f>E19*107/100</f>
        <v>0</v>
      </c>
      <c r="G19" s="23">
        <f>F19*106.8/100</f>
        <v>0</v>
      </c>
    </row>
    <row r="20" spans="1:7" ht="18.75" customHeight="1" hidden="1">
      <c r="A20" s="44" t="s">
        <v>27</v>
      </c>
      <c r="B20" s="45" t="s">
        <v>25</v>
      </c>
      <c r="C20" s="45" t="s">
        <v>26</v>
      </c>
      <c r="D20" s="45" t="s">
        <v>28</v>
      </c>
      <c r="E20" s="41"/>
      <c r="F20" s="23">
        <f>E20*107/100</f>
        <v>0</v>
      </c>
      <c r="G20" s="23">
        <f>F20*106.8/100</f>
        <v>0</v>
      </c>
    </row>
    <row r="21" spans="1:7" ht="18.75" customHeight="1">
      <c r="A21" s="47" t="s">
        <v>117</v>
      </c>
      <c r="B21" s="21" t="s">
        <v>25</v>
      </c>
      <c r="C21" s="35"/>
      <c r="D21" s="40"/>
      <c r="E21" s="48">
        <v>652.46</v>
      </c>
      <c r="F21" s="48">
        <v>580.8</v>
      </c>
      <c r="G21" s="48">
        <f aca="true" t="shared" si="0" ref="E21:G22">G22</f>
        <v>621.45</v>
      </c>
    </row>
    <row r="22" spans="1:7" ht="18.75" customHeight="1" hidden="1">
      <c r="A22" s="16" t="s">
        <v>23</v>
      </c>
      <c r="B22" s="39" t="s">
        <v>118</v>
      </c>
      <c r="C22" s="36" t="s">
        <v>56</v>
      </c>
      <c r="D22" s="36" t="s">
        <v>58</v>
      </c>
      <c r="E22" s="49">
        <f t="shared" si="0"/>
        <v>37.97</v>
      </c>
      <c r="F22" s="49">
        <f t="shared" si="0"/>
        <v>580.8</v>
      </c>
      <c r="G22" s="49">
        <f t="shared" si="0"/>
        <v>621.45</v>
      </c>
    </row>
    <row r="23" spans="1:7" ht="36" customHeight="1">
      <c r="A23" s="66" t="s">
        <v>136</v>
      </c>
      <c r="B23" s="39" t="s">
        <v>25</v>
      </c>
      <c r="C23" s="36" t="s">
        <v>91</v>
      </c>
      <c r="D23" s="36" t="s">
        <v>74</v>
      </c>
      <c r="E23" s="49">
        <v>37.97</v>
      </c>
      <c r="F23" s="28">
        <v>580.8</v>
      </c>
      <c r="G23" s="28">
        <v>621.45</v>
      </c>
    </row>
    <row r="24" spans="1:7" ht="18.75" customHeight="1">
      <c r="A24" s="50" t="s">
        <v>51</v>
      </c>
      <c r="B24" s="21" t="s">
        <v>63</v>
      </c>
      <c r="C24" s="32"/>
      <c r="D24" s="42"/>
      <c r="E24" s="48">
        <v>55.84</v>
      </c>
      <c r="F24" s="48">
        <v>54.16</v>
      </c>
      <c r="G24" s="48">
        <v>54.16</v>
      </c>
    </row>
    <row r="25" spans="1:7" ht="20.25" customHeight="1" hidden="1">
      <c r="A25" s="51" t="s">
        <v>64</v>
      </c>
      <c r="B25" s="45" t="s">
        <v>65</v>
      </c>
      <c r="C25" s="39" t="s">
        <v>66</v>
      </c>
      <c r="D25" s="40"/>
      <c r="E25" s="41">
        <f aca="true" t="shared" si="1" ref="E25:G26">E26</f>
        <v>46.94</v>
      </c>
      <c r="F25" s="41">
        <f t="shared" si="1"/>
        <v>48.71</v>
      </c>
      <c r="G25" s="41">
        <f t="shared" si="1"/>
        <v>48.71</v>
      </c>
    </row>
    <row r="26" spans="1:7" ht="24" customHeight="1" hidden="1">
      <c r="A26" s="52" t="s">
        <v>52</v>
      </c>
      <c r="B26" s="45" t="s">
        <v>65</v>
      </c>
      <c r="C26" s="39" t="s">
        <v>67</v>
      </c>
      <c r="D26" s="40" t="s">
        <v>58</v>
      </c>
      <c r="E26" s="41">
        <f t="shared" si="1"/>
        <v>46.94</v>
      </c>
      <c r="F26" s="41">
        <f t="shared" si="1"/>
        <v>48.71</v>
      </c>
      <c r="G26" s="41">
        <f t="shared" si="1"/>
        <v>48.71</v>
      </c>
    </row>
    <row r="27" spans="1:7" ht="19.5" customHeight="1" hidden="1">
      <c r="A27" s="29" t="s">
        <v>55</v>
      </c>
      <c r="B27" s="45" t="s">
        <v>65</v>
      </c>
      <c r="C27" s="39" t="s">
        <v>67</v>
      </c>
      <c r="D27" s="40" t="s">
        <v>54</v>
      </c>
      <c r="E27" s="41">
        <v>46.94</v>
      </c>
      <c r="F27" s="28">
        <v>48.71</v>
      </c>
      <c r="G27" s="28">
        <v>48.71</v>
      </c>
    </row>
    <row r="28" spans="1:10" s="5" customFormat="1" ht="24.75" customHeight="1">
      <c r="A28" s="20" t="s">
        <v>30</v>
      </c>
      <c r="B28" s="32" t="s">
        <v>31</v>
      </c>
      <c r="C28" s="42"/>
      <c r="D28" s="42"/>
      <c r="E28" s="48">
        <f>E29+E32+E36</f>
        <v>297.22</v>
      </c>
      <c r="F28" s="48">
        <f>F29+F32+F36</f>
        <v>415.1</v>
      </c>
      <c r="G28" s="48">
        <f>G29+G32+G36</f>
        <v>415.1</v>
      </c>
      <c r="H28" s="7"/>
      <c r="I28" s="7"/>
      <c r="J28" s="7"/>
    </row>
    <row r="29" spans="1:10" s="5" customFormat="1" ht="30.75" customHeight="1" hidden="1">
      <c r="A29" s="51" t="s">
        <v>32</v>
      </c>
      <c r="B29" s="35" t="s">
        <v>33</v>
      </c>
      <c r="C29" s="30" t="s">
        <v>35</v>
      </c>
      <c r="D29" s="36"/>
      <c r="E29" s="37">
        <f>SUM(E30)</f>
        <v>0</v>
      </c>
      <c r="F29" s="37">
        <f>SUM(F30)</f>
        <v>20</v>
      </c>
      <c r="G29" s="37">
        <f>SUM(G30)</f>
        <v>20</v>
      </c>
      <c r="H29" s="7"/>
      <c r="I29" s="7"/>
      <c r="J29" s="7"/>
    </row>
    <row r="30" spans="1:10" s="5" customFormat="1" ht="28.5" customHeight="1" hidden="1">
      <c r="A30" s="52" t="s">
        <v>34</v>
      </c>
      <c r="B30" s="30" t="s">
        <v>33</v>
      </c>
      <c r="C30" s="30" t="s">
        <v>68</v>
      </c>
      <c r="D30" s="31" t="s">
        <v>58</v>
      </c>
      <c r="E30" s="41">
        <f>E31</f>
        <v>0</v>
      </c>
      <c r="F30" s="41">
        <f>F31</f>
        <v>20</v>
      </c>
      <c r="G30" s="41">
        <f>G31</f>
        <v>20</v>
      </c>
      <c r="H30" s="7"/>
      <c r="I30" s="7"/>
      <c r="J30" s="7"/>
    </row>
    <row r="31" spans="1:10" s="5" customFormat="1" ht="27.75" customHeight="1" hidden="1">
      <c r="A31" s="16" t="s">
        <v>69</v>
      </c>
      <c r="B31" s="30" t="s">
        <v>33</v>
      </c>
      <c r="C31" s="30" t="s">
        <v>68</v>
      </c>
      <c r="D31" s="31" t="s">
        <v>70</v>
      </c>
      <c r="E31" s="41">
        <v>0</v>
      </c>
      <c r="F31" s="41">
        <v>20</v>
      </c>
      <c r="G31" s="41">
        <v>20</v>
      </c>
      <c r="H31" s="7"/>
      <c r="I31" s="7"/>
      <c r="J31" s="7"/>
    </row>
    <row r="32" spans="1:10" s="5" customFormat="1" ht="22.5" customHeight="1">
      <c r="A32" s="53" t="s">
        <v>36</v>
      </c>
      <c r="B32" s="39" t="s">
        <v>37</v>
      </c>
      <c r="C32" s="39" t="s">
        <v>49</v>
      </c>
      <c r="D32" s="40"/>
      <c r="E32" s="41">
        <v>234.56</v>
      </c>
      <c r="F32" s="41">
        <v>395.1</v>
      </c>
      <c r="G32" s="41">
        <v>395.1</v>
      </c>
      <c r="H32" s="7"/>
      <c r="I32" s="7"/>
      <c r="J32" s="7"/>
    </row>
    <row r="33" spans="1:10" s="5" customFormat="1" ht="31.5" customHeight="1" hidden="1">
      <c r="A33" s="16" t="s">
        <v>71</v>
      </c>
      <c r="B33" s="39" t="s">
        <v>37</v>
      </c>
      <c r="C33" s="39" t="s">
        <v>73</v>
      </c>
      <c r="D33" s="40" t="s">
        <v>58</v>
      </c>
      <c r="E33" s="41">
        <f aca="true" t="shared" si="2" ref="E33:G34">E34</f>
        <v>183.1</v>
      </c>
      <c r="F33" s="41">
        <f t="shared" si="2"/>
        <v>395.1</v>
      </c>
      <c r="G33" s="41">
        <f t="shared" si="2"/>
        <v>395.1</v>
      </c>
      <c r="H33" s="7"/>
      <c r="I33" s="7"/>
      <c r="J33" s="7"/>
    </row>
    <row r="34" spans="1:10" s="5" customFormat="1" ht="21.75" customHeight="1" hidden="1">
      <c r="A34" s="16" t="s">
        <v>23</v>
      </c>
      <c r="B34" s="39" t="s">
        <v>37</v>
      </c>
      <c r="C34" s="39" t="s">
        <v>73</v>
      </c>
      <c r="D34" s="40" t="s">
        <v>58</v>
      </c>
      <c r="E34" s="41">
        <f t="shared" si="2"/>
        <v>183.1</v>
      </c>
      <c r="F34" s="41">
        <f t="shared" si="2"/>
        <v>395.1</v>
      </c>
      <c r="G34" s="41">
        <f t="shared" si="2"/>
        <v>395.1</v>
      </c>
      <c r="H34" s="7"/>
      <c r="I34" s="7"/>
      <c r="J34" s="7"/>
    </row>
    <row r="35" spans="1:10" s="5" customFormat="1" ht="19.5" customHeight="1" hidden="1">
      <c r="A35" s="16" t="s">
        <v>72</v>
      </c>
      <c r="B35" s="39" t="s">
        <v>37</v>
      </c>
      <c r="C35" s="39" t="s">
        <v>73</v>
      </c>
      <c r="D35" s="40" t="s">
        <v>74</v>
      </c>
      <c r="E35" s="41">
        <v>183.1</v>
      </c>
      <c r="F35" s="41">
        <v>395.1</v>
      </c>
      <c r="G35" s="41">
        <v>395.1</v>
      </c>
      <c r="H35" s="7"/>
      <c r="I35" s="7"/>
      <c r="J35" s="7"/>
    </row>
    <row r="36" spans="1:10" s="5" customFormat="1" ht="29.25" customHeight="1">
      <c r="A36" s="54" t="s">
        <v>119</v>
      </c>
      <c r="B36" s="32" t="s">
        <v>37</v>
      </c>
      <c r="C36" s="32"/>
      <c r="D36" s="42"/>
      <c r="E36" s="48">
        <v>62.66</v>
      </c>
      <c r="F36" s="23">
        <v>0</v>
      </c>
      <c r="G36" s="23">
        <v>0</v>
      </c>
      <c r="H36" s="7"/>
      <c r="I36" s="7"/>
      <c r="J36" s="7"/>
    </row>
    <row r="37" spans="1:10" s="5" customFormat="1" ht="19.5" customHeight="1">
      <c r="A37" s="16" t="s">
        <v>120</v>
      </c>
      <c r="B37" s="39" t="s">
        <v>37</v>
      </c>
      <c r="C37" s="39" t="s">
        <v>121</v>
      </c>
      <c r="D37" s="40"/>
      <c r="E37" s="41">
        <f>E38</f>
        <v>62.66</v>
      </c>
      <c r="F37" s="28">
        <v>0</v>
      </c>
      <c r="G37" s="28">
        <v>0</v>
      </c>
      <c r="H37" s="7"/>
      <c r="I37" s="7"/>
      <c r="J37" s="7"/>
    </row>
    <row r="38" spans="1:10" s="5" customFormat="1" ht="19.5" customHeight="1">
      <c r="A38" s="16" t="s">
        <v>55</v>
      </c>
      <c r="B38" s="39" t="s">
        <v>37</v>
      </c>
      <c r="C38" s="39" t="s">
        <v>121</v>
      </c>
      <c r="D38" s="40" t="s">
        <v>54</v>
      </c>
      <c r="E38" s="41">
        <v>62.66</v>
      </c>
      <c r="F38" s="28">
        <v>0</v>
      </c>
      <c r="G38" s="28">
        <v>0</v>
      </c>
      <c r="H38" s="7"/>
      <c r="I38" s="7"/>
      <c r="J38" s="7"/>
    </row>
    <row r="39" spans="1:7" ht="15" customHeight="1">
      <c r="A39" s="20" t="s">
        <v>13</v>
      </c>
      <c r="B39" s="21" t="s">
        <v>14</v>
      </c>
      <c r="C39" s="22"/>
      <c r="D39" s="22"/>
      <c r="E39" s="23">
        <v>154.64</v>
      </c>
      <c r="F39" s="23">
        <v>35</v>
      </c>
      <c r="G39" s="23">
        <v>35</v>
      </c>
    </row>
    <row r="40" spans="1:7" ht="18.75" customHeight="1" hidden="1">
      <c r="A40" s="20" t="s">
        <v>122</v>
      </c>
      <c r="B40" s="45" t="s">
        <v>124</v>
      </c>
      <c r="C40" s="46"/>
      <c r="D40" s="46"/>
      <c r="E40" s="28">
        <f aca="true" t="shared" si="3" ref="E40:G41">E41</f>
        <v>0</v>
      </c>
      <c r="F40" s="28">
        <f t="shared" si="3"/>
        <v>0</v>
      </c>
      <c r="G40" s="28">
        <f t="shared" si="3"/>
        <v>0</v>
      </c>
    </row>
    <row r="41" spans="1:7" ht="31.5" customHeight="1" hidden="1">
      <c r="A41" s="43" t="s">
        <v>123</v>
      </c>
      <c r="B41" s="45" t="s">
        <v>124</v>
      </c>
      <c r="C41" s="46"/>
      <c r="D41" s="46"/>
      <c r="E41" s="28">
        <f t="shared" si="3"/>
        <v>0</v>
      </c>
      <c r="F41" s="28">
        <f t="shared" si="3"/>
        <v>0</v>
      </c>
      <c r="G41" s="28">
        <f t="shared" si="3"/>
        <v>0</v>
      </c>
    </row>
    <row r="42" spans="1:7" ht="30.75" customHeight="1" hidden="1">
      <c r="A42" s="38" t="s">
        <v>123</v>
      </c>
      <c r="B42" s="45" t="s">
        <v>124</v>
      </c>
      <c r="C42" s="46" t="s">
        <v>125</v>
      </c>
      <c r="D42" s="46" t="s">
        <v>58</v>
      </c>
      <c r="E42" s="28">
        <v>0</v>
      </c>
      <c r="F42" s="28">
        <v>0</v>
      </c>
      <c r="G42" s="28">
        <v>0</v>
      </c>
    </row>
    <row r="43" spans="1:7" ht="21" customHeight="1" hidden="1">
      <c r="A43" s="24" t="s">
        <v>29</v>
      </c>
      <c r="B43" s="45" t="s">
        <v>75</v>
      </c>
      <c r="C43" s="39" t="s">
        <v>125</v>
      </c>
      <c r="D43" s="39" t="s">
        <v>74</v>
      </c>
      <c r="E43" s="41">
        <f>E44+E46</f>
        <v>0</v>
      </c>
      <c r="F43" s="41">
        <f>F44+F46</f>
        <v>0</v>
      </c>
      <c r="G43" s="41">
        <f>G44+G46</f>
        <v>0</v>
      </c>
    </row>
    <row r="44" spans="1:10" s="5" customFormat="1" ht="19.5" customHeight="1" hidden="1">
      <c r="A44" s="16" t="s">
        <v>76</v>
      </c>
      <c r="B44" s="39" t="s">
        <v>75</v>
      </c>
      <c r="C44" s="40" t="s">
        <v>77</v>
      </c>
      <c r="D44" s="40" t="s">
        <v>58</v>
      </c>
      <c r="E44" s="41">
        <f>SUM(E45)</f>
        <v>0</v>
      </c>
      <c r="F44" s="28">
        <f>E44*107/100</f>
        <v>0</v>
      </c>
      <c r="G44" s="28">
        <f>F44*106.8/100</f>
        <v>0</v>
      </c>
      <c r="H44" s="7"/>
      <c r="I44" s="7"/>
      <c r="J44" s="7"/>
    </row>
    <row r="45" spans="1:10" s="2" customFormat="1" ht="15.75" hidden="1">
      <c r="A45" s="16" t="s">
        <v>55</v>
      </c>
      <c r="B45" s="39" t="s">
        <v>75</v>
      </c>
      <c r="C45" s="40" t="s">
        <v>77</v>
      </c>
      <c r="D45" s="40" t="s">
        <v>54</v>
      </c>
      <c r="E45" s="41"/>
      <c r="F45" s="28">
        <f>E45*107/100</f>
        <v>0</v>
      </c>
      <c r="G45" s="28">
        <f>F45*106.8/100</f>
        <v>0</v>
      </c>
      <c r="H45" s="8"/>
      <c r="I45" s="8"/>
      <c r="J45" s="8"/>
    </row>
    <row r="46" spans="1:10" s="2" customFormat="1" ht="15.75" hidden="1">
      <c r="A46" s="16" t="s">
        <v>113</v>
      </c>
      <c r="B46" s="39" t="s">
        <v>75</v>
      </c>
      <c r="C46" s="40" t="s">
        <v>114</v>
      </c>
      <c r="D46" s="40" t="s">
        <v>58</v>
      </c>
      <c r="E46" s="41">
        <f>E47</f>
        <v>0</v>
      </c>
      <c r="F46" s="41">
        <f>F47</f>
        <v>0</v>
      </c>
      <c r="G46" s="41">
        <f>G47</f>
        <v>0</v>
      </c>
      <c r="H46" s="8"/>
      <c r="I46" s="8"/>
      <c r="J46" s="8"/>
    </row>
    <row r="47" spans="1:10" s="2" customFormat="1" ht="15.75" hidden="1">
      <c r="A47" s="16" t="s">
        <v>55</v>
      </c>
      <c r="B47" s="39" t="s">
        <v>75</v>
      </c>
      <c r="C47" s="40" t="s">
        <v>114</v>
      </c>
      <c r="D47" s="40" t="s">
        <v>54</v>
      </c>
      <c r="E47" s="41">
        <v>0</v>
      </c>
      <c r="F47" s="28">
        <v>0</v>
      </c>
      <c r="G47" s="28">
        <v>0</v>
      </c>
      <c r="H47" s="8"/>
      <c r="I47" s="8"/>
      <c r="J47" s="8"/>
    </row>
    <row r="48" spans="1:10" s="12" customFormat="1" ht="21.75" customHeight="1">
      <c r="A48" s="20" t="s">
        <v>15</v>
      </c>
      <c r="B48" s="21" t="s">
        <v>16</v>
      </c>
      <c r="C48" s="21"/>
      <c r="D48" s="21"/>
      <c r="E48" s="23">
        <f>E49+E53+E66+E56</f>
        <v>1190.2</v>
      </c>
      <c r="F48" s="23">
        <f>F49+F53+F66+F56</f>
        <v>1792.1100000000001</v>
      </c>
      <c r="G48" s="23">
        <f>G49+G53+G66+G56</f>
        <v>1852.02</v>
      </c>
      <c r="H48" s="11"/>
      <c r="I48" s="11"/>
      <c r="J48" s="11"/>
    </row>
    <row r="49" spans="1:10" s="12" customFormat="1" ht="17.25" customHeight="1">
      <c r="A49" s="24" t="s">
        <v>48</v>
      </c>
      <c r="B49" s="32" t="s">
        <v>38</v>
      </c>
      <c r="C49" s="32"/>
      <c r="D49" s="42"/>
      <c r="E49" s="23">
        <v>75</v>
      </c>
      <c r="F49" s="23">
        <v>300</v>
      </c>
      <c r="G49" s="23">
        <v>477.94</v>
      </c>
      <c r="H49" s="11"/>
      <c r="I49" s="11"/>
      <c r="J49" s="11"/>
    </row>
    <row r="50" spans="1:10" s="12" customFormat="1" ht="17.25" customHeight="1" hidden="1">
      <c r="A50" s="24" t="s">
        <v>79</v>
      </c>
      <c r="B50" s="32" t="s">
        <v>38</v>
      </c>
      <c r="C50" s="32" t="s">
        <v>39</v>
      </c>
      <c r="D50" s="42"/>
      <c r="E50" s="23">
        <f aca="true" t="shared" si="4" ref="E50:G51">E51</f>
        <v>0</v>
      </c>
      <c r="F50" s="23">
        <f t="shared" si="4"/>
        <v>300</v>
      </c>
      <c r="G50" s="23">
        <f t="shared" si="4"/>
        <v>200</v>
      </c>
      <c r="H50" s="11"/>
      <c r="I50" s="11"/>
      <c r="J50" s="11"/>
    </row>
    <row r="51" spans="1:10" s="12" customFormat="1" ht="29.25" customHeight="1" hidden="1">
      <c r="A51" s="16" t="s">
        <v>78</v>
      </c>
      <c r="B51" s="35" t="s">
        <v>38</v>
      </c>
      <c r="C51" s="35" t="s">
        <v>80</v>
      </c>
      <c r="D51" s="36" t="s">
        <v>58</v>
      </c>
      <c r="E51" s="37">
        <f t="shared" si="4"/>
        <v>0</v>
      </c>
      <c r="F51" s="37">
        <f t="shared" si="4"/>
        <v>300</v>
      </c>
      <c r="G51" s="37">
        <f t="shared" si="4"/>
        <v>200</v>
      </c>
      <c r="H51" s="11"/>
      <c r="I51" s="11"/>
      <c r="J51" s="11"/>
    </row>
    <row r="52" spans="1:10" s="12" customFormat="1" ht="21" customHeight="1" hidden="1">
      <c r="A52" s="16" t="s">
        <v>55</v>
      </c>
      <c r="B52" s="35" t="s">
        <v>38</v>
      </c>
      <c r="C52" s="35" t="s">
        <v>80</v>
      </c>
      <c r="D52" s="36" t="s">
        <v>54</v>
      </c>
      <c r="E52" s="37">
        <v>0</v>
      </c>
      <c r="F52" s="37">
        <v>300</v>
      </c>
      <c r="G52" s="37">
        <v>200</v>
      </c>
      <c r="H52" s="11"/>
      <c r="I52" s="11"/>
      <c r="J52" s="11"/>
    </row>
    <row r="53" spans="1:10" s="12" customFormat="1" ht="20.25" customHeight="1">
      <c r="A53" s="43" t="s">
        <v>5</v>
      </c>
      <c r="B53" s="21" t="s">
        <v>17</v>
      </c>
      <c r="C53" s="21"/>
      <c r="D53" s="22"/>
      <c r="E53" s="23">
        <v>312.97</v>
      </c>
      <c r="F53" s="23">
        <v>100</v>
      </c>
      <c r="G53" s="23">
        <v>200</v>
      </c>
      <c r="H53" s="11"/>
      <c r="I53" s="11"/>
      <c r="J53" s="11"/>
    </row>
    <row r="54" spans="1:10" s="12" customFormat="1" ht="21.75" customHeight="1" hidden="1">
      <c r="A54" s="16" t="s">
        <v>88</v>
      </c>
      <c r="B54" s="45" t="s">
        <v>17</v>
      </c>
      <c r="C54" s="45" t="s">
        <v>112</v>
      </c>
      <c r="D54" s="46" t="s">
        <v>58</v>
      </c>
      <c r="E54" s="28">
        <f>E55</f>
        <v>70</v>
      </c>
      <c r="F54" s="28">
        <f>F55</f>
        <v>100</v>
      </c>
      <c r="G54" s="28">
        <f>G55</f>
        <v>200</v>
      </c>
      <c r="H54" s="11"/>
      <c r="I54" s="11"/>
      <c r="J54" s="11"/>
    </row>
    <row r="55" spans="1:10" s="12" customFormat="1" ht="18" customHeight="1" hidden="1">
      <c r="A55" s="16" t="s">
        <v>55</v>
      </c>
      <c r="B55" s="45" t="s">
        <v>17</v>
      </c>
      <c r="C55" s="45" t="s">
        <v>112</v>
      </c>
      <c r="D55" s="46" t="s">
        <v>54</v>
      </c>
      <c r="E55" s="28">
        <v>70</v>
      </c>
      <c r="F55" s="28">
        <v>100</v>
      </c>
      <c r="G55" s="28">
        <v>200</v>
      </c>
      <c r="H55" s="11"/>
      <c r="I55" s="11"/>
      <c r="J55" s="11"/>
    </row>
    <row r="56" spans="1:10" s="12" customFormat="1" ht="15.75" customHeight="1">
      <c r="A56" s="54" t="s">
        <v>81</v>
      </c>
      <c r="B56" s="21" t="s">
        <v>82</v>
      </c>
      <c r="C56" s="45" t="s">
        <v>66</v>
      </c>
      <c r="D56" s="46"/>
      <c r="E56" s="23">
        <v>544.86</v>
      </c>
      <c r="F56" s="23">
        <v>1282.13</v>
      </c>
      <c r="G56" s="23">
        <v>1058.6</v>
      </c>
      <c r="H56" s="11"/>
      <c r="I56" s="11"/>
      <c r="J56" s="11"/>
    </row>
    <row r="57" spans="1:10" s="12" customFormat="1" ht="25.5" customHeight="1" hidden="1">
      <c r="A57" s="55" t="s">
        <v>81</v>
      </c>
      <c r="B57" s="35" t="s">
        <v>82</v>
      </c>
      <c r="C57" s="36" t="s">
        <v>84</v>
      </c>
      <c r="D57" s="36" t="s">
        <v>58</v>
      </c>
      <c r="E57" s="37">
        <f>E58+E60+E62+E64</f>
        <v>215</v>
      </c>
      <c r="F57" s="37">
        <f>F58+F60+F62+F64</f>
        <v>1224.6</v>
      </c>
      <c r="G57" s="37">
        <f>G58+G60+G62+G64</f>
        <v>1282.3200000000002</v>
      </c>
      <c r="H57" s="11"/>
      <c r="I57" s="11"/>
      <c r="J57" s="11"/>
    </row>
    <row r="58" spans="1:10" s="12" customFormat="1" ht="19.5" customHeight="1" hidden="1">
      <c r="A58" s="55" t="s">
        <v>83</v>
      </c>
      <c r="B58" s="30" t="s">
        <v>82</v>
      </c>
      <c r="C58" s="31" t="s">
        <v>85</v>
      </c>
      <c r="D58" s="31" t="s">
        <v>58</v>
      </c>
      <c r="E58" s="41">
        <f>E59</f>
        <v>50</v>
      </c>
      <c r="F58" s="41">
        <f>F59</f>
        <v>481.5</v>
      </c>
      <c r="G58" s="41">
        <f>G59</f>
        <v>515.21</v>
      </c>
      <c r="H58" s="11"/>
      <c r="I58" s="11"/>
      <c r="J58" s="11"/>
    </row>
    <row r="59" spans="1:10" s="12" customFormat="1" ht="18" customHeight="1" hidden="1">
      <c r="A59" s="16" t="s">
        <v>55</v>
      </c>
      <c r="B59" s="30" t="s">
        <v>82</v>
      </c>
      <c r="C59" s="31" t="s">
        <v>85</v>
      </c>
      <c r="D59" s="31" t="s">
        <v>54</v>
      </c>
      <c r="E59" s="37">
        <v>50</v>
      </c>
      <c r="F59" s="37">
        <v>481.5</v>
      </c>
      <c r="G59" s="37">
        <v>515.21</v>
      </c>
      <c r="H59" s="11"/>
      <c r="I59" s="11"/>
      <c r="J59" s="11"/>
    </row>
    <row r="60" spans="1:10" s="12" customFormat="1" ht="35.25" customHeight="1" hidden="1">
      <c r="A60" s="56" t="s">
        <v>86</v>
      </c>
      <c r="B60" s="30" t="s">
        <v>82</v>
      </c>
      <c r="C60" s="31" t="s">
        <v>87</v>
      </c>
      <c r="D60" s="31" t="s">
        <v>58</v>
      </c>
      <c r="E60" s="37">
        <v>100</v>
      </c>
      <c r="F60" s="37">
        <f>F61</f>
        <v>278.2</v>
      </c>
      <c r="G60" s="37">
        <f>G61</f>
        <v>297.12</v>
      </c>
      <c r="H60" s="11"/>
      <c r="I60" s="11"/>
      <c r="J60" s="11"/>
    </row>
    <row r="61" spans="1:10" s="12" customFormat="1" ht="21" customHeight="1" hidden="1">
      <c r="A61" s="16" t="s">
        <v>55</v>
      </c>
      <c r="B61" s="30" t="s">
        <v>82</v>
      </c>
      <c r="C61" s="31" t="s">
        <v>87</v>
      </c>
      <c r="D61" s="31" t="s">
        <v>54</v>
      </c>
      <c r="E61" s="37">
        <v>0</v>
      </c>
      <c r="F61" s="37">
        <v>278.2</v>
      </c>
      <c r="G61" s="37">
        <v>297.12</v>
      </c>
      <c r="H61" s="11"/>
      <c r="I61" s="11"/>
      <c r="J61" s="11"/>
    </row>
    <row r="62" spans="1:10" s="12" customFormat="1" ht="18" customHeight="1" hidden="1">
      <c r="A62" s="56" t="s">
        <v>116</v>
      </c>
      <c r="B62" s="30" t="s">
        <v>82</v>
      </c>
      <c r="C62" s="31" t="s">
        <v>115</v>
      </c>
      <c r="D62" s="36" t="s">
        <v>58</v>
      </c>
      <c r="E62" s="37">
        <f>E63</f>
        <v>0</v>
      </c>
      <c r="F62" s="37">
        <f>F63</f>
        <v>74.9</v>
      </c>
      <c r="G62" s="37">
        <f>G63</f>
        <v>79.99</v>
      </c>
      <c r="H62" s="11"/>
      <c r="I62" s="11"/>
      <c r="J62" s="11"/>
    </row>
    <row r="63" spans="1:10" s="12" customFormat="1" ht="18.75" customHeight="1" hidden="1">
      <c r="A63" s="16" t="s">
        <v>55</v>
      </c>
      <c r="B63" s="30" t="s">
        <v>82</v>
      </c>
      <c r="C63" s="31" t="s">
        <v>115</v>
      </c>
      <c r="D63" s="36" t="s">
        <v>54</v>
      </c>
      <c r="E63" s="37">
        <v>0</v>
      </c>
      <c r="F63" s="37">
        <v>74.9</v>
      </c>
      <c r="G63" s="37">
        <v>79.99</v>
      </c>
      <c r="H63" s="11"/>
      <c r="I63" s="11"/>
      <c r="J63" s="11"/>
    </row>
    <row r="64" spans="1:10" s="12" customFormat="1" ht="17.25" customHeight="1" hidden="1">
      <c r="A64" s="16" t="s">
        <v>88</v>
      </c>
      <c r="B64" s="30" t="s">
        <v>82</v>
      </c>
      <c r="C64" s="31" t="s">
        <v>89</v>
      </c>
      <c r="D64" s="36" t="s">
        <v>58</v>
      </c>
      <c r="E64" s="37">
        <f>E65</f>
        <v>65</v>
      </c>
      <c r="F64" s="37">
        <f>F65</f>
        <v>390</v>
      </c>
      <c r="G64" s="37">
        <f>G65</f>
        <v>390</v>
      </c>
      <c r="H64" s="11"/>
      <c r="I64" s="11"/>
      <c r="J64" s="11"/>
    </row>
    <row r="65" spans="1:10" s="12" customFormat="1" ht="18" customHeight="1" hidden="1">
      <c r="A65" s="16" t="s">
        <v>55</v>
      </c>
      <c r="B65" s="30" t="s">
        <v>82</v>
      </c>
      <c r="C65" s="31" t="s">
        <v>89</v>
      </c>
      <c r="D65" s="36" t="s">
        <v>54</v>
      </c>
      <c r="E65" s="37">
        <v>65</v>
      </c>
      <c r="F65" s="37">
        <v>390</v>
      </c>
      <c r="G65" s="37">
        <v>390</v>
      </c>
      <c r="H65" s="11"/>
      <c r="I65" s="11"/>
      <c r="J65" s="11"/>
    </row>
    <row r="66" spans="1:10" s="12" customFormat="1" ht="21.75" customHeight="1">
      <c r="A66" s="53" t="s">
        <v>47</v>
      </c>
      <c r="B66" s="57" t="s">
        <v>90</v>
      </c>
      <c r="C66" s="58"/>
      <c r="D66" s="58"/>
      <c r="E66" s="59">
        <v>257.37</v>
      </c>
      <c r="F66" s="59">
        <v>109.98</v>
      </c>
      <c r="G66" s="59">
        <v>115.48</v>
      </c>
      <c r="H66" s="11"/>
      <c r="I66" s="11"/>
      <c r="J66" s="11"/>
    </row>
    <row r="67" spans="1:10" s="12" customFormat="1" ht="21" customHeight="1" hidden="1">
      <c r="A67" s="16" t="s">
        <v>23</v>
      </c>
      <c r="B67" s="35" t="s">
        <v>90</v>
      </c>
      <c r="C67" s="36" t="s">
        <v>56</v>
      </c>
      <c r="D67" s="36" t="s">
        <v>58</v>
      </c>
      <c r="E67" s="37">
        <f>E68</f>
        <v>96.8</v>
      </c>
      <c r="F67" s="37">
        <f>F68</f>
        <v>85.92</v>
      </c>
      <c r="G67" s="37">
        <f>G68</f>
        <v>85.92</v>
      </c>
      <c r="H67" s="11"/>
      <c r="I67" s="11"/>
      <c r="J67" s="11"/>
    </row>
    <row r="68" spans="1:10" s="12" customFormat="1" ht="21" customHeight="1" hidden="1">
      <c r="A68" s="16" t="s">
        <v>72</v>
      </c>
      <c r="B68" s="35" t="s">
        <v>90</v>
      </c>
      <c r="C68" s="36" t="s">
        <v>91</v>
      </c>
      <c r="D68" s="36" t="s">
        <v>74</v>
      </c>
      <c r="E68" s="37">
        <v>96.8</v>
      </c>
      <c r="F68" s="37">
        <v>85.92</v>
      </c>
      <c r="G68" s="28">
        <v>85.92</v>
      </c>
      <c r="H68" s="11"/>
      <c r="I68" s="11"/>
      <c r="J68" s="11"/>
    </row>
    <row r="69" spans="1:10" s="12" customFormat="1" ht="27.75" customHeight="1">
      <c r="A69" s="20" t="s">
        <v>19</v>
      </c>
      <c r="B69" s="32" t="s">
        <v>20</v>
      </c>
      <c r="C69" s="42"/>
      <c r="D69" s="42"/>
      <c r="E69" s="48">
        <f>E70</f>
        <v>878.65</v>
      </c>
      <c r="F69" s="48">
        <f>F70</f>
        <v>1544.9299999999998</v>
      </c>
      <c r="G69" s="48">
        <f>G70</f>
        <v>1544.9299999999998</v>
      </c>
      <c r="H69" s="11"/>
      <c r="I69" s="11"/>
      <c r="J69" s="11"/>
    </row>
    <row r="70" spans="1:10" s="2" customFormat="1" ht="16.5" customHeight="1">
      <c r="A70" s="24" t="s">
        <v>18</v>
      </c>
      <c r="B70" s="32" t="s">
        <v>21</v>
      </c>
      <c r="C70" s="42" t="s">
        <v>66</v>
      </c>
      <c r="D70" s="42"/>
      <c r="E70" s="48">
        <f>E71+E75+E74</f>
        <v>878.65</v>
      </c>
      <c r="F70" s="48">
        <f>F71+F75+F74</f>
        <v>1544.9299999999998</v>
      </c>
      <c r="G70" s="48">
        <f>G71+G75+G74</f>
        <v>1544.9299999999998</v>
      </c>
      <c r="H70" s="8"/>
      <c r="I70" s="8"/>
      <c r="J70" s="8"/>
    </row>
    <row r="71" spans="1:10" s="12" customFormat="1" ht="22.5" customHeight="1">
      <c r="A71" s="34" t="s">
        <v>40</v>
      </c>
      <c r="B71" s="35" t="s">
        <v>21</v>
      </c>
      <c r="C71" s="35" t="s">
        <v>41</v>
      </c>
      <c r="D71" s="35" t="s">
        <v>58</v>
      </c>
      <c r="E71" s="37">
        <v>491.34</v>
      </c>
      <c r="F71" s="37">
        <v>1127.31</v>
      </c>
      <c r="G71" s="37">
        <v>1127.31</v>
      </c>
      <c r="H71" s="11"/>
      <c r="I71" s="11"/>
      <c r="J71" s="11"/>
    </row>
    <row r="72" spans="1:10" s="12" customFormat="1" ht="22.5" customHeight="1" hidden="1">
      <c r="A72" s="60" t="s">
        <v>23</v>
      </c>
      <c r="B72" s="39" t="s">
        <v>21</v>
      </c>
      <c r="C72" s="39" t="s">
        <v>92</v>
      </c>
      <c r="D72" s="39" t="s">
        <v>58</v>
      </c>
      <c r="E72" s="41">
        <f>E73</f>
        <v>495.33</v>
      </c>
      <c r="F72" s="41">
        <f>F73</f>
        <v>970.03</v>
      </c>
      <c r="G72" s="41">
        <f>G73</f>
        <v>970.03</v>
      </c>
      <c r="H72" s="11"/>
      <c r="I72" s="11"/>
      <c r="J72" s="11"/>
    </row>
    <row r="73" spans="1:10" s="12" customFormat="1" ht="16.5" customHeight="1" hidden="1">
      <c r="A73" s="60" t="s">
        <v>72</v>
      </c>
      <c r="B73" s="39" t="s">
        <v>21</v>
      </c>
      <c r="C73" s="39" t="s">
        <v>92</v>
      </c>
      <c r="D73" s="39" t="s">
        <v>74</v>
      </c>
      <c r="E73" s="41">
        <v>495.33</v>
      </c>
      <c r="F73" s="41">
        <v>970.03</v>
      </c>
      <c r="G73" s="41">
        <v>970.03</v>
      </c>
      <c r="H73" s="11"/>
      <c r="I73" s="11"/>
      <c r="J73" s="11"/>
    </row>
    <row r="74" spans="1:10" s="12" customFormat="1" ht="16.5" customHeight="1" hidden="1">
      <c r="A74" s="60" t="s">
        <v>126</v>
      </c>
      <c r="B74" s="39" t="s">
        <v>21</v>
      </c>
      <c r="C74" s="39" t="s">
        <v>92</v>
      </c>
      <c r="D74" s="39" t="s">
        <v>127</v>
      </c>
      <c r="E74" s="41">
        <v>0</v>
      </c>
      <c r="F74" s="41">
        <v>0</v>
      </c>
      <c r="G74" s="41">
        <v>0</v>
      </c>
      <c r="H74" s="11"/>
      <c r="I74" s="11"/>
      <c r="J74" s="11"/>
    </row>
    <row r="75" spans="1:10" s="12" customFormat="1" ht="15.75" customHeight="1">
      <c r="A75" s="52" t="s">
        <v>42</v>
      </c>
      <c r="B75" s="39" t="s">
        <v>21</v>
      </c>
      <c r="C75" s="39" t="s">
        <v>22</v>
      </c>
      <c r="D75" s="39"/>
      <c r="E75" s="41">
        <v>387.31</v>
      </c>
      <c r="F75" s="41">
        <f>F76+F78</f>
        <v>417.62</v>
      </c>
      <c r="G75" s="41">
        <f>G76+G78</f>
        <v>417.62</v>
      </c>
      <c r="H75" s="11"/>
      <c r="I75" s="11"/>
      <c r="J75" s="11"/>
    </row>
    <row r="76" spans="1:10" s="12" customFormat="1" ht="20.25" customHeight="1" hidden="1">
      <c r="A76" s="60" t="s">
        <v>23</v>
      </c>
      <c r="B76" s="39" t="s">
        <v>21</v>
      </c>
      <c r="C76" s="39" t="s">
        <v>93</v>
      </c>
      <c r="D76" s="39" t="s">
        <v>58</v>
      </c>
      <c r="E76" s="41">
        <f>E77</f>
        <v>329.42</v>
      </c>
      <c r="F76" s="41">
        <f>F77</f>
        <v>417.62</v>
      </c>
      <c r="G76" s="41">
        <f>G77</f>
        <v>417.62</v>
      </c>
      <c r="H76" s="11"/>
      <c r="I76" s="11"/>
      <c r="J76" s="11"/>
    </row>
    <row r="77" spans="1:10" s="12" customFormat="1" ht="20.25" customHeight="1" hidden="1">
      <c r="A77" s="60" t="s">
        <v>72</v>
      </c>
      <c r="B77" s="39" t="s">
        <v>21</v>
      </c>
      <c r="C77" s="39" t="s">
        <v>93</v>
      </c>
      <c r="D77" s="39" t="s">
        <v>74</v>
      </c>
      <c r="E77" s="41">
        <v>329.42</v>
      </c>
      <c r="F77" s="41">
        <v>417.62</v>
      </c>
      <c r="G77" s="41">
        <v>417.62</v>
      </c>
      <c r="H77" s="11"/>
      <c r="I77" s="11"/>
      <c r="J77" s="11"/>
    </row>
    <row r="78" spans="1:10" s="12" customFormat="1" ht="16.5" customHeight="1" hidden="1">
      <c r="A78" s="16" t="s">
        <v>108</v>
      </c>
      <c r="B78" s="39" t="s">
        <v>21</v>
      </c>
      <c r="C78" s="39" t="s">
        <v>110</v>
      </c>
      <c r="D78" s="39" t="s">
        <v>58</v>
      </c>
      <c r="E78" s="41">
        <f>E79</f>
        <v>0</v>
      </c>
      <c r="F78" s="28">
        <f>E78*107/100</f>
        <v>0</v>
      </c>
      <c r="G78" s="28">
        <f>F78*106.8/100</f>
        <v>0</v>
      </c>
      <c r="H78" s="11"/>
      <c r="I78" s="11"/>
      <c r="J78" s="11"/>
    </row>
    <row r="79" spans="1:10" s="12" customFormat="1" ht="20.25" customHeight="1" hidden="1">
      <c r="A79" s="16" t="s">
        <v>109</v>
      </c>
      <c r="B79" s="39" t="s">
        <v>21</v>
      </c>
      <c r="C79" s="39" t="s">
        <v>111</v>
      </c>
      <c r="D79" s="39" t="s">
        <v>58</v>
      </c>
      <c r="E79" s="41">
        <f>E80</f>
        <v>0</v>
      </c>
      <c r="F79" s="28">
        <f>E79*107/100</f>
        <v>0</v>
      </c>
      <c r="G79" s="28">
        <f>F79*106.8/100</f>
        <v>0</v>
      </c>
      <c r="H79" s="11"/>
      <c r="I79" s="11"/>
      <c r="J79" s="11"/>
    </row>
    <row r="80" spans="1:10" s="12" customFormat="1" ht="20.25" customHeight="1" hidden="1">
      <c r="A80" s="61" t="s">
        <v>72</v>
      </c>
      <c r="B80" s="39" t="s">
        <v>21</v>
      </c>
      <c r="C80" s="39" t="s">
        <v>111</v>
      </c>
      <c r="D80" s="39" t="s">
        <v>74</v>
      </c>
      <c r="E80" s="41"/>
      <c r="F80" s="28">
        <f>E80*107/100</f>
        <v>0</v>
      </c>
      <c r="G80" s="28">
        <f>F80*106.8/100</f>
        <v>0</v>
      </c>
      <c r="H80" s="11"/>
      <c r="I80" s="11"/>
      <c r="J80" s="11"/>
    </row>
    <row r="81" spans="1:10" s="5" customFormat="1" ht="24" customHeight="1" hidden="1">
      <c r="A81" s="62" t="s">
        <v>137</v>
      </c>
      <c r="B81" s="21" t="s">
        <v>139</v>
      </c>
      <c r="C81" s="21"/>
      <c r="D81" s="21"/>
      <c r="E81" s="23"/>
      <c r="F81" s="23">
        <v>38.23</v>
      </c>
      <c r="G81" s="23">
        <v>32.78</v>
      </c>
      <c r="H81" s="7"/>
      <c r="I81" s="7"/>
      <c r="J81" s="7"/>
    </row>
    <row r="82" spans="1:10" s="2" customFormat="1" ht="19.5" customHeight="1" hidden="1">
      <c r="A82" s="24" t="s">
        <v>24</v>
      </c>
      <c r="B82" s="32" t="s">
        <v>94</v>
      </c>
      <c r="C82" s="32" t="s">
        <v>66</v>
      </c>
      <c r="D82" s="32"/>
      <c r="E82" s="33">
        <f>SUM(E83)</f>
        <v>0</v>
      </c>
      <c r="F82" s="33">
        <f>SUM(F83)</f>
        <v>40</v>
      </c>
      <c r="G82" s="33">
        <f>SUM(G83)</f>
        <v>40</v>
      </c>
      <c r="H82" s="8"/>
      <c r="I82" s="8"/>
      <c r="J82" s="8"/>
    </row>
    <row r="83" spans="1:10" s="5" customFormat="1" ht="17.25" customHeight="1" hidden="1">
      <c r="A83" s="16" t="s">
        <v>95</v>
      </c>
      <c r="B83" s="45" t="s">
        <v>94</v>
      </c>
      <c r="C83" s="45" t="s">
        <v>50</v>
      </c>
      <c r="D83" s="45" t="s">
        <v>58</v>
      </c>
      <c r="E83" s="41">
        <f aca="true" t="shared" si="5" ref="E83:G84">E84</f>
        <v>0</v>
      </c>
      <c r="F83" s="41">
        <f t="shared" si="5"/>
        <v>40</v>
      </c>
      <c r="G83" s="41">
        <f t="shared" si="5"/>
        <v>40</v>
      </c>
      <c r="H83" s="7"/>
      <c r="I83" s="7"/>
      <c r="J83" s="7"/>
    </row>
    <row r="84" spans="1:10" s="5" customFormat="1" ht="16.5" customHeight="1" hidden="1">
      <c r="A84" s="16" t="s">
        <v>96</v>
      </c>
      <c r="B84" s="45" t="s">
        <v>94</v>
      </c>
      <c r="C84" s="45" t="s">
        <v>98</v>
      </c>
      <c r="D84" s="45" t="s">
        <v>58</v>
      </c>
      <c r="E84" s="41">
        <f t="shared" si="5"/>
        <v>0</v>
      </c>
      <c r="F84" s="41">
        <f t="shared" si="5"/>
        <v>40</v>
      </c>
      <c r="G84" s="41">
        <f t="shared" si="5"/>
        <v>40</v>
      </c>
      <c r="H84" s="7"/>
      <c r="I84" s="7"/>
      <c r="J84" s="7"/>
    </row>
    <row r="85" spans="1:10" s="5" customFormat="1" ht="18.75" customHeight="1" hidden="1">
      <c r="A85" s="16" t="s">
        <v>97</v>
      </c>
      <c r="B85" s="45" t="s">
        <v>94</v>
      </c>
      <c r="C85" s="45" t="s">
        <v>98</v>
      </c>
      <c r="D85" s="45" t="s">
        <v>99</v>
      </c>
      <c r="E85" s="41">
        <v>0</v>
      </c>
      <c r="F85" s="41">
        <v>40</v>
      </c>
      <c r="G85" s="41">
        <v>40</v>
      </c>
      <c r="H85" s="7"/>
      <c r="I85" s="7"/>
      <c r="J85" s="7"/>
    </row>
    <row r="86" spans="1:10" s="5" customFormat="1" ht="44.25" customHeight="1" hidden="1">
      <c r="A86" s="65" t="s">
        <v>136</v>
      </c>
      <c r="B86" s="22" t="s">
        <v>135</v>
      </c>
      <c r="C86" s="40"/>
      <c r="D86" s="40"/>
      <c r="E86" s="48"/>
      <c r="F86" s="48">
        <f>F87</f>
        <v>35</v>
      </c>
      <c r="G86" s="48">
        <f>G87</f>
        <v>35</v>
      </c>
      <c r="H86" s="7"/>
      <c r="I86" s="7"/>
      <c r="J86" s="7"/>
    </row>
    <row r="87" spans="1:10" s="5" customFormat="1" ht="19.5" customHeight="1" hidden="1">
      <c r="A87" s="54" t="s">
        <v>100</v>
      </c>
      <c r="B87" s="22" t="s">
        <v>104</v>
      </c>
      <c r="C87" s="22" t="s">
        <v>66</v>
      </c>
      <c r="D87" s="40"/>
      <c r="E87" s="48">
        <f>E90</f>
        <v>157.4</v>
      </c>
      <c r="F87" s="48">
        <f>F90</f>
        <v>35</v>
      </c>
      <c r="G87" s="48">
        <f>G90</f>
        <v>35</v>
      </c>
      <c r="H87" s="7"/>
      <c r="I87" s="7"/>
      <c r="J87" s="7"/>
    </row>
    <row r="88" spans="1:10" s="5" customFormat="1" ht="18.75" customHeight="1" hidden="1">
      <c r="A88" s="16" t="s">
        <v>101</v>
      </c>
      <c r="B88" s="22" t="s">
        <v>104</v>
      </c>
      <c r="C88" s="40" t="s">
        <v>107</v>
      </c>
      <c r="D88" s="40" t="s">
        <v>58</v>
      </c>
      <c r="E88" s="41">
        <f aca="true" t="shared" si="6" ref="E88:G89">E89</f>
        <v>157.4</v>
      </c>
      <c r="F88" s="41">
        <f t="shared" si="6"/>
        <v>35</v>
      </c>
      <c r="G88" s="41">
        <f t="shared" si="6"/>
        <v>35</v>
      </c>
      <c r="H88" s="7"/>
      <c r="I88" s="7"/>
      <c r="J88" s="7"/>
    </row>
    <row r="89" spans="1:10" s="5" customFormat="1" ht="38.25" customHeight="1" hidden="1">
      <c r="A89" s="16" t="s">
        <v>102</v>
      </c>
      <c r="B89" s="22" t="s">
        <v>104</v>
      </c>
      <c r="C89" s="40" t="s">
        <v>105</v>
      </c>
      <c r="D89" s="40" t="s">
        <v>58</v>
      </c>
      <c r="E89" s="41">
        <f t="shared" si="6"/>
        <v>157.4</v>
      </c>
      <c r="F89" s="41">
        <f t="shared" si="6"/>
        <v>35</v>
      </c>
      <c r="G89" s="41">
        <f t="shared" si="6"/>
        <v>35</v>
      </c>
      <c r="H89" s="7"/>
      <c r="I89" s="7"/>
      <c r="J89" s="7"/>
    </row>
    <row r="90" spans="1:10" s="5" customFormat="1" ht="21" customHeight="1" hidden="1">
      <c r="A90" s="16" t="s">
        <v>103</v>
      </c>
      <c r="B90" s="22" t="s">
        <v>104</v>
      </c>
      <c r="C90" s="40" t="s">
        <v>105</v>
      </c>
      <c r="D90" s="40" t="s">
        <v>106</v>
      </c>
      <c r="E90" s="41">
        <v>157.4</v>
      </c>
      <c r="F90" s="41">
        <v>35</v>
      </c>
      <c r="G90" s="41">
        <v>35</v>
      </c>
      <c r="H90" s="7"/>
      <c r="I90" s="7"/>
      <c r="J90" s="7"/>
    </row>
    <row r="91" spans="1:10" s="4" customFormat="1" ht="36.75" customHeight="1">
      <c r="A91" s="63" t="s">
        <v>43</v>
      </c>
      <c r="B91" s="18"/>
      <c r="C91" s="18"/>
      <c r="D91" s="18"/>
      <c r="E91" s="64">
        <f>E6+E28+E39+E48+E69+E81+E86+E24</f>
        <v>6090.96</v>
      </c>
      <c r="F91" s="64">
        <f>F6+F28+F39+F48+F69+F81+F86+F24</f>
        <v>6825.379999999999</v>
      </c>
      <c r="G91" s="64">
        <f>G6+G28+G39+G48+G69+G81+G86+G24</f>
        <v>7081.809999999999</v>
      </c>
      <c r="H91" s="7"/>
      <c r="I91" s="7"/>
      <c r="J91" s="7"/>
    </row>
  </sheetData>
  <sheetProtection/>
  <mergeCells count="3">
    <mergeCell ref="E1:G1"/>
    <mergeCell ref="A3:G3"/>
    <mergeCell ref="A2:G2"/>
  </mergeCells>
  <printOptions/>
  <pageMargins left="0.984251968503937" right="0" top="0" bottom="0" header="0" footer="0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FUAUR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Liseikina</dc:creator>
  <cp:keywords/>
  <dc:description/>
  <cp:lastModifiedBy>User</cp:lastModifiedBy>
  <cp:lastPrinted>2012-12-26T02:36:18Z</cp:lastPrinted>
  <dcterms:created xsi:type="dcterms:W3CDTF">2003-10-28T06:57:43Z</dcterms:created>
  <dcterms:modified xsi:type="dcterms:W3CDTF">2012-12-26T02:36:34Z</dcterms:modified>
  <cp:category/>
  <cp:version/>
  <cp:contentType/>
  <cp:contentStatus/>
</cp:coreProperties>
</file>